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555" yWindow="765" windowWidth="16155" windowHeight="11385"/>
  </bookViews>
  <sheets>
    <sheet name="Фалилеево" sheetId="6" r:id="rId1"/>
  </sheets>
  <definedNames>
    <definedName name="_xlnm.Print_Titles" localSheetId="0">Фалилеево!$3:$7</definedName>
  </definedNames>
  <calcPr calcId="145621"/>
</workbook>
</file>

<file path=xl/calcChain.xml><?xml version="1.0" encoding="utf-8"?>
<calcChain xmlns="http://schemas.openxmlformats.org/spreadsheetml/2006/main">
  <c r="F12" i="6" l="1"/>
  <c r="C6" i="6" l="1"/>
  <c r="D6" i="6" s="1"/>
  <c r="E6" i="6" s="1"/>
  <c r="F6" i="6" s="1"/>
  <c r="G6" i="6" s="1"/>
  <c r="H6" i="6" s="1"/>
  <c r="I6" i="6" s="1"/>
  <c r="J6" i="6" s="1"/>
  <c r="K6" i="6" s="1"/>
  <c r="L6" i="6" s="1"/>
  <c r="M6" i="6" s="1"/>
  <c r="B6" i="6"/>
  <c r="G14" i="6" l="1"/>
  <c r="K8" i="6" l="1"/>
  <c r="L14" i="6" s="1"/>
  <c r="J14" i="6"/>
  <c r="H8" i="6"/>
  <c r="I14" i="6" s="1"/>
  <c r="E8" i="6"/>
  <c r="F14" i="6" s="1"/>
  <c r="C8" i="6"/>
  <c r="G8" i="6" l="1"/>
  <c r="E16" i="6"/>
  <c r="K16" i="6"/>
  <c r="D14" i="6"/>
  <c r="M8" i="6"/>
  <c r="M16" i="6" s="1"/>
  <c r="J8" i="6"/>
  <c r="H16" i="6"/>
  <c r="M9" i="6"/>
  <c r="M15" i="6"/>
  <c r="M14" i="6"/>
  <c r="M13" i="6"/>
  <c r="M11" i="6"/>
  <c r="M10" i="6"/>
  <c r="J11" i="6"/>
  <c r="J9" i="6"/>
  <c r="J10" i="6"/>
  <c r="J13" i="6"/>
  <c r="J15" i="6"/>
  <c r="L9" i="6"/>
  <c r="I9" i="6"/>
  <c r="L12" i="6" l="1"/>
  <c r="L15" i="6"/>
  <c r="I12" i="6"/>
  <c r="L13" i="6" l="1"/>
  <c r="L11" i="6"/>
  <c r="L10" i="6"/>
  <c r="I10" i="6"/>
  <c r="I15" i="6"/>
  <c r="I13" i="6"/>
  <c r="I11" i="6"/>
  <c r="G15" i="6"/>
  <c r="G13" i="6"/>
  <c r="G9" i="6"/>
  <c r="D11" i="6"/>
  <c r="L8" i="6" l="1"/>
  <c r="L16" i="6" s="1"/>
  <c r="I8" i="6"/>
  <c r="I16" i="6" s="1"/>
  <c r="J16" i="6"/>
  <c r="F10" i="6"/>
  <c r="F11" i="6"/>
  <c r="F13" i="6"/>
  <c r="G16" i="6"/>
  <c r="D10" i="6"/>
  <c r="D13" i="6"/>
  <c r="C16" i="6"/>
  <c r="D9" i="6"/>
  <c r="G11" i="6"/>
  <c r="D15" i="6"/>
  <c r="F9" i="6"/>
  <c r="G10" i="6"/>
  <c r="D12" i="6"/>
  <c r="F15" i="6"/>
  <c r="F8" i="6" l="1"/>
  <c r="F16" i="6" s="1"/>
  <c r="D8" i="6"/>
  <c r="D16" i="6" s="1"/>
</calcChain>
</file>

<file path=xl/sharedStrings.xml><?xml version="1.0" encoding="utf-8"?>
<sst xmlns="http://schemas.openxmlformats.org/spreadsheetml/2006/main" count="28" uniqueCount="23">
  <si>
    <t>Наименование</t>
  </si>
  <si>
    <t>Всего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</si>
  <si>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</si>
  <si>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</si>
  <si>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Социальное обеспечение и иные выплаты населению</t>
  </si>
  <si>
    <t>Код вида расходов</t>
  </si>
  <si>
    <t>уд. вес, %</t>
  </si>
  <si>
    <t>Проект</t>
  </si>
  <si>
    <t>Закупка товаров, работ и услуг для государственных нужд</t>
  </si>
  <si>
    <t>Капитальные вложения в объекты недвижимого имущества государственной (муниципальной) собственности</t>
  </si>
  <si>
    <t>Предоставление субсидий бюджетным, автономным учреждениям и иным некоммерческим организациям</t>
  </si>
  <si>
    <t xml:space="preserve">Приложении №4 к пояснительной записке </t>
  </si>
  <si>
    <t>2022 год</t>
  </si>
  <si>
    <t>2023 год</t>
  </si>
  <si>
    <t>2024 год</t>
  </si>
  <si>
    <t>Темп роста к плановому значению на 2023 год</t>
  </si>
  <si>
    <t>2025 год</t>
  </si>
  <si>
    <t>Всего на 01.10.2022 год</t>
  </si>
  <si>
    <t>Темп роста к плановому значению на 01.10.2022 года</t>
  </si>
  <si>
    <t>Темп роста к плановому значению на 2024 год</t>
  </si>
  <si>
    <t>Межбюджетные трансферты</t>
  </si>
  <si>
    <t xml:space="preserve">                         Расходы местного бюджета МО  "Фалилеевское сельское поселение"  (без учета условно утвержденных расходов) 
в разрезе групп видов расходов
(за счет собственных источников доходов и источников финансирования дефицита бюджета) 
на 2023 год и плановый период 2024 и 2025 годов</t>
  </si>
  <si>
    <t>Итого (без учета условно утвержденных расходов):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</si>
</sst>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1"/>
      <color indexed="8"/>
      <name val="Calibri"/>
      <family val="2"/>
      <scheme val="minor"/>
    </font>
    <font>
      <sz val="8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vertical="center" wrapText="1"/>
    </xf>
    <xf numFmtId="0" fontId="7" fillId="0" borderId="0" xfId="0" applyFont="1" applyAlignment="1">
      <alignment horizontal="justify" vertical="center"/>
    </xf>
    <xf numFmtId="164" fontId="3" fillId="0" borderId="2" xfId="0" applyNumberFormat="1" applyFont="1" applyBorder="1" applyAlignment="1">
      <alignment horizontal="center" vertical="center" wrapText="1"/>
    </xf>
    <xf numFmtId="0" fontId="0" fillId="3" borderId="0" xfId="0" applyFill="1"/>
    <xf numFmtId="165" fontId="2" fillId="0" borderId="3" xfId="0" applyNumberFormat="1" applyFont="1" applyBorder="1" applyAlignment="1">
      <alignment horizontal="center" vertical="center" wrapText="1"/>
    </xf>
    <xf numFmtId="165" fontId="2" fillId="3" borderId="3" xfId="0" applyNumberFormat="1" applyFont="1" applyFill="1" applyBorder="1" applyAlignment="1">
      <alignment horizontal="center" vertical="center" wrapText="1"/>
    </xf>
    <xf numFmtId="165" fontId="3" fillId="2" borderId="8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165" fontId="2" fillId="0" borderId="10" xfId="0" applyNumberFormat="1" applyFont="1" applyBorder="1" applyAlignment="1">
      <alignment horizontal="center" vertical="center" wrapText="1"/>
    </xf>
    <xf numFmtId="165" fontId="2" fillId="3" borderId="10" xfId="0" applyNumberFormat="1" applyFont="1" applyFill="1" applyBorder="1" applyAlignment="1">
      <alignment horizontal="center" vertical="center" wrapText="1"/>
    </xf>
    <xf numFmtId="165" fontId="3" fillId="2" borderId="11" xfId="0" applyNumberFormat="1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165" fontId="2" fillId="0" borderId="13" xfId="0" applyNumberFormat="1" applyFont="1" applyBorder="1" applyAlignment="1">
      <alignment horizontal="center" vertical="center" wrapText="1"/>
    </xf>
    <xf numFmtId="165" fontId="2" fillId="3" borderId="13" xfId="0" applyNumberFormat="1" applyFont="1" applyFill="1" applyBorder="1" applyAlignment="1">
      <alignment horizontal="center" vertical="center" wrapText="1"/>
    </xf>
    <xf numFmtId="165" fontId="3" fillId="2" borderId="14" xfId="0" applyNumberFormat="1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164" fontId="3" fillId="2" borderId="19" xfId="0" applyNumberFormat="1" applyFont="1" applyFill="1" applyBorder="1" applyAlignment="1">
      <alignment horizontal="center" vertical="center"/>
    </xf>
    <xf numFmtId="165" fontId="3" fillId="3" borderId="19" xfId="0" applyNumberFormat="1" applyFont="1" applyFill="1" applyBorder="1" applyAlignment="1">
      <alignment horizontal="center" vertical="center"/>
    </xf>
    <xf numFmtId="165" fontId="3" fillId="2" borderId="20" xfId="0" applyNumberFormat="1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vertical="center" wrapText="1"/>
    </xf>
    <xf numFmtId="0" fontId="5" fillId="2" borderId="22" xfId="0" applyFont="1" applyFill="1" applyBorder="1" applyAlignment="1">
      <alignment vertical="center" wrapText="1"/>
    </xf>
    <xf numFmtId="0" fontId="5" fillId="2" borderId="26" xfId="0" applyFont="1" applyFill="1" applyBorder="1" applyAlignment="1">
      <alignment vertical="center" wrapText="1"/>
    </xf>
    <xf numFmtId="164" fontId="3" fillId="2" borderId="30" xfId="0" applyNumberFormat="1" applyFont="1" applyFill="1" applyBorder="1" applyAlignment="1">
      <alignment horizontal="center" vertical="center"/>
    </xf>
    <xf numFmtId="164" fontId="2" fillId="0" borderId="31" xfId="0" applyNumberFormat="1" applyFont="1" applyBorder="1" applyAlignment="1">
      <alignment horizontal="center" vertical="center" wrapText="1"/>
    </xf>
    <xf numFmtId="164" fontId="2" fillId="0" borderId="28" xfId="0" applyNumberFormat="1" applyFont="1" applyBorder="1" applyAlignment="1">
      <alignment horizontal="center" vertical="center" wrapText="1"/>
    </xf>
    <xf numFmtId="164" fontId="2" fillId="0" borderId="32" xfId="0" applyNumberFormat="1" applyFont="1" applyBorder="1" applyAlignment="1">
      <alignment horizontal="center" vertical="center" wrapText="1"/>
    </xf>
    <xf numFmtId="164" fontId="3" fillId="2" borderId="18" xfId="0" applyNumberFormat="1" applyFont="1" applyFill="1" applyBorder="1" applyAlignment="1">
      <alignment horizontal="center" vertical="center"/>
    </xf>
    <xf numFmtId="164" fontId="3" fillId="2" borderId="20" xfId="0" applyNumberFormat="1" applyFont="1" applyFill="1" applyBorder="1" applyAlignment="1">
      <alignment horizontal="center" vertical="center"/>
    </xf>
    <xf numFmtId="164" fontId="2" fillId="0" borderId="12" xfId="0" applyNumberFormat="1" applyFont="1" applyBorder="1" applyAlignment="1">
      <alignment horizontal="center" vertical="center" wrapText="1"/>
    </xf>
    <xf numFmtId="165" fontId="2" fillId="0" borderId="14" xfId="0" applyNumberFormat="1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165" fontId="2" fillId="0" borderId="8" xfId="0" applyNumberFormat="1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165" fontId="2" fillId="0" borderId="11" xfId="0" applyNumberFormat="1" applyFont="1" applyBorder="1" applyAlignment="1">
      <alignment horizontal="center" vertical="center" wrapText="1"/>
    </xf>
    <xf numFmtId="165" fontId="3" fillId="2" borderId="24" xfId="0" applyNumberFormat="1" applyFont="1" applyFill="1" applyBorder="1" applyAlignment="1">
      <alignment horizontal="center" vertical="center"/>
    </xf>
    <xf numFmtId="165" fontId="2" fillId="0" borderId="25" xfId="0" applyNumberFormat="1" applyFont="1" applyBorder="1" applyAlignment="1">
      <alignment horizontal="center" vertical="center" wrapText="1"/>
    </xf>
    <xf numFmtId="165" fontId="2" fillId="0" borderId="22" xfId="0" applyNumberFormat="1" applyFont="1" applyBorder="1" applyAlignment="1">
      <alignment horizontal="center" vertical="center" wrapText="1"/>
    </xf>
    <xf numFmtId="165" fontId="2" fillId="0" borderId="26" xfId="0" applyNumberFormat="1" applyFont="1" applyBorder="1" applyAlignment="1">
      <alignment horizontal="center" vertical="center" wrapText="1"/>
    </xf>
    <xf numFmtId="164" fontId="3" fillId="3" borderId="30" xfId="0" applyNumberFormat="1" applyFont="1" applyFill="1" applyBorder="1" applyAlignment="1">
      <alignment horizontal="center" vertical="center"/>
    </xf>
    <xf numFmtId="164" fontId="2" fillId="3" borderId="31" xfId="0" applyNumberFormat="1" applyFont="1" applyFill="1" applyBorder="1" applyAlignment="1">
      <alignment horizontal="center" vertical="center" wrapText="1"/>
    </xf>
    <xf numFmtId="164" fontId="2" fillId="3" borderId="28" xfId="0" applyNumberFormat="1" applyFont="1" applyFill="1" applyBorder="1" applyAlignment="1">
      <alignment horizontal="center" vertical="center" wrapText="1"/>
    </xf>
    <xf numFmtId="164" fontId="2" fillId="3" borderId="32" xfId="0" applyNumberFormat="1" applyFont="1" applyFill="1" applyBorder="1" applyAlignment="1">
      <alignment horizontal="center" vertical="center" wrapText="1"/>
    </xf>
    <xf numFmtId="164" fontId="3" fillId="3" borderId="18" xfId="0" applyNumberFormat="1" applyFont="1" applyFill="1" applyBorder="1" applyAlignment="1">
      <alignment horizontal="center" vertical="center"/>
    </xf>
    <xf numFmtId="164" fontId="2" fillId="3" borderId="12" xfId="0" applyNumberFormat="1" applyFont="1" applyFill="1" applyBorder="1" applyAlignment="1">
      <alignment horizontal="center" vertical="center" wrapText="1"/>
    </xf>
    <xf numFmtId="164" fontId="2" fillId="3" borderId="7" xfId="0" applyNumberFormat="1" applyFont="1" applyFill="1" applyBorder="1" applyAlignment="1">
      <alignment horizontal="center" vertical="center" wrapText="1"/>
    </xf>
    <xf numFmtId="164" fontId="2" fillId="3" borderId="9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6" fillId="2" borderId="24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view="pageBreakPreview" zoomScaleNormal="70" zoomScaleSheetLayoutView="100" workbookViewId="0">
      <selection activeCell="C9" sqref="C9"/>
    </sheetView>
  </sheetViews>
  <sheetFormatPr defaultRowHeight="15" x14ac:dyDescent="0.25"/>
  <cols>
    <col min="2" max="2" width="28.85546875" customWidth="1"/>
    <col min="3" max="7" width="12.7109375" customWidth="1"/>
    <col min="8" max="9" width="12.7109375" style="5" customWidth="1"/>
    <col min="10" max="10" width="12.7109375" customWidth="1"/>
    <col min="11" max="12" width="12.7109375" style="5" customWidth="1"/>
    <col min="13" max="13" width="12.7109375" customWidth="1"/>
  </cols>
  <sheetData>
    <row r="1" spans="1:13" ht="18.75" x14ac:dyDescent="0.3">
      <c r="I1" s="67" t="s">
        <v>11</v>
      </c>
      <c r="J1" s="67"/>
      <c r="K1" s="67"/>
      <c r="L1" s="67"/>
      <c r="M1" s="67"/>
    </row>
    <row r="2" spans="1:13" ht="115.15" customHeight="1" thickBot="1" x14ac:dyDescent="0.3">
      <c r="A2" s="68" t="s">
        <v>21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</row>
    <row r="3" spans="1:13" ht="32.450000000000003" customHeight="1" x14ac:dyDescent="0.25">
      <c r="A3" s="72" t="s">
        <v>5</v>
      </c>
      <c r="B3" s="74" t="s">
        <v>0</v>
      </c>
      <c r="C3" s="76" t="s">
        <v>12</v>
      </c>
      <c r="D3" s="77"/>
      <c r="E3" s="55" t="s">
        <v>13</v>
      </c>
      <c r="F3" s="56"/>
      <c r="G3" s="64"/>
      <c r="H3" s="65" t="s">
        <v>14</v>
      </c>
      <c r="I3" s="56"/>
      <c r="J3" s="57"/>
      <c r="K3" s="55" t="s">
        <v>16</v>
      </c>
      <c r="L3" s="56"/>
      <c r="M3" s="57"/>
    </row>
    <row r="4" spans="1:13" ht="36" customHeight="1" x14ac:dyDescent="0.25">
      <c r="A4" s="73"/>
      <c r="B4" s="75"/>
      <c r="C4" s="78" t="s">
        <v>17</v>
      </c>
      <c r="D4" s="60" t="s">
        <v>6</v>
      </c>
      <c r="E4" s="79" t="s">
        <v>7</v>
      </c>
      <c r="F4" s="63" t="s">
        <v>6</v>
      </c>
      <c r="G4" s="69" t="s">
        <v>18</v>
      </c>
      <c r="H4" s="66" t="s">
        <v>7</v>
      </c>
      <c r="I4" s="59" t="s">
        <v>6</v>
      </c>
      <c r="J4" s="60" t="s">
        <v>15</v>
      </c>
      <c r="K4" s="58" t="s">
        <v>7</v>
      </c>
      <c r="L4" s="59" t="s">
        <v>6</v>
      </c>
      <c r="M4" s="60" t="s">
        <v>19</v>
      </c>
    </row>
    <row r="5" spans="1:13" ht="47.45" customHeight="1" x14ac:dyDescent="0.25">
      <c r="A5" s="73"/>
      <c r="B5" s="75"/>
      <c r="C5" s="78"/>
      <c r="D5" s="60"/>
      <c r="E5" s="79"/>
      <c r="F5" s="63"/>
      <c r="G5" s="69"/>
      <c r="H5" s="66"/>
      <c r="I5" s="59"/>
      <c r="J5" s="60"/>
      <c r="K5" s="58"/>
      <c r="L5" s="59"/>
      <c r="M5" s="60"/>
    </row>
    <row r="6" spans="1:13" x14ac:dyDescent="0.25">
      <c r="A6" s="49">
        <v>1</v>
      </c>
      <c r="B6" s="70">
        <f>A6+1</f>
        <v>2</v>
      </c>
      <c r="C6" s="49">
        <f t="shared" ref="C6:M6" si="0">B6+1</f>
        <v>3</v>
      </c>
      <c r="D6" s="53">
        <f t="shared" si="0"/>
        <v>4</v>
      </c>
      <c r="E6" s="61">
        <f t="shared" si="0"/>
        <v>5</v>
      </c>
      <c r="F6" s="51">
        <f t="shared" si="0"/>
        <v>6</v>
      </c>
      <c r="G6" s="70">
        <f t="shared" si="0"/>
        <v>7</v>
      </c>
      <c r="H6" s="49">
        <f t="shared" si="0"/>
        <v>8</v>
      </c>
      <c r="I6" s="51">
        <f t="shared" si="0"/>
        <v>9</v>
      </c>
      <c r="J6" s="53">
        <f t="shared" si="0"/>
        <v>10</v>
      </c>
      <c r="K6" s="61">
        <f t="shared" si="0"/>
        <v>11</v>
      </c>
      <c r="L6" s="51">
        <f t="shared" si="0"/>
        <v>12</v>
      </c>
      <c r="M6" s="53">
        <f t="shared" si="0"/>
        <v>13</v>
      </c>
    </row>
    <row r="7" spans="1:13" ht="15.75" thickBot="1" x14ac:dyDescent="0.3">
      <c r="A7" s="50"/>
      <c r="B7" s="71"/>
      <c r="C7" s="50"/>
      <c r="D7" s="54"/>
      <c r="E7" s="62"/>
      <c r="F7" s="52"/>
      <c r="G7" s="71"/>
      <c r="H7" s="50"/>
      <c r="I7" s="52"/>
      <c r="J7" s="54"/>
      <c r="K7" s="62"/>
      <c r="L7" s="52"/>
      <c r="M7" s="54"/>
    </row>
    <row r="8" spans="1:13" ht="26.25" thickBot="1" x14ac:dyDescent="0.3">
      <c r="A8" s="18"/>
      <c r="B8" s="80" t="s">
        <v>22</v>
      </c>
      <c r="C8" s="29">
        <f>C9+C10+C11+C12+C13+C15+C14</f>
        <v>16047.2</v>
      </c>
      <c r="D8" s="30">
        <f>D9+D10+D11+D12+D13+D15+D14</f>
        <v>100</v>
      </c>
      <c r="E8" s="25">
        <f>E9+E10+E11+E12+E13+E15+E14</f>
        <v>13653.300000000001</v>
      </c>
      <c r="F8" s="19">
        <f>F9+F10+F11+F12+F13+F15+F14</f>
        <v>100</v>
      </c>
      <c r="G8" s="37">
        <f>E8/C8*100</f>
        <v>85.082132708509889</v>
      </c>
      <c r="H8" s="45">
        <f>H9+H10+H11+H12+H13+H15+H14</f>
        <v>13677.3</v>
      </c>
      <c r="I8" s="20">
        <f>I9+I10+I11+I13+I15+I14</f>
        <v>100</v>
      </c>
      <c r="J8" s="21">
        <f>H8/E8*100</f>
        <v>100.17578167915448</v>
      </c>
      <c r="K8" s="41">
        <f>K9+K10+K11+K12+K13+K15+K14</f>
        <v>13726.800000000001</v>
      </c>
      <c r="L8" s="20">
        <f>L9+L10+L11+L13+L15+L14</f>
        <v>100</v>
      </c>
      <c r="M8" s="21">
        <f>K8/H8*100</f>
        <v>100.36191353556625</v>
      </c>
    </row>
    <row r="9" spans="1:13" ht="102" x14ac:dyDescent="0.25">
      <c r="A9" s="14">
        <v>100</v>
      </c>
      <c r="B9" s="22" t="s">
        <v>2</v>
      </c>
      <c r="C9" s="31">
        <v>6509.4</v>
      </c>
      <c r="D9" s="32">
        <f>C9/C8*100</f>
        <v>40.564085946457944</v>
      </c>
      <c r="E9" s="26">
        <v>7843.5</v>
      </c>
      <c r="F9" s="15">
        <f>E9/E8*100</f>
        <v>57.447650018676796</v>
      </c>
      <c r="G9" s="38">
        <f>E9/C9*100</f>
        <v>120.49497649552954</v>
      </c>
      <c r="H9" s="46">
        <v>8291.2999999999993</v>
      </c>
      <c r="I9" s="16">
        <f>H9/H8*100</f>
        <v>60.620882776571392</v>
      </c>
      <c r="J9" s="17">
        <f>H9/E9*100</f>
        <v>105.7091859501498</v>
      </c>
      <c r="K9" s="42">
        <v>9023.6</v>
      </c>
      <c r="L9" s="16">
        <f>K9/K8*100</f>
        <v>65.737098231197365</v>
      </c>
      <c r="M9" s="17">
        <f>K9/H9*100</f>
        <v>108.83214936137881</v>
      </c>
    </row>
    <row r="10" spans="1:13" ht="25.5" x14ac:dyDescent="0.25">
      <c r="A10" s="9">
        <v>200</v>
      </c>
      <c r="B10" s="23" t="s">
        <v>8</v>
      </c>
      <c r="C10" s="33">
        <v>7798.1</v>
      </c>
      <c r="D10" s="34">
        <f>C10/C8*100</f>
        <v>48.594770427239645</v>
      </c>
      <c r="E10" s="27">
        <v>4287.1000000000004</v>
      </c>
      <c r="F10" s="6">
        <f>E10/E8*100</f>
        <v>31.399734862633942</v>
      </c>
      <c r="G10" s="39">
        <f>C10/C8*100</f>
        <v>48.594770427239645</v>
      </c>
      <c r="H10" s="47">
        <v>3790.2</v>
      </c>
      <c r="I10" s="7">
        <f>H10/H8*100</f>
        <v>27.711609747537892</v>
      </c>
      <c r="J10" s="8">
        <f t="shared" ref="J10:J15" si="1">H10/E10*100</f>
        <v>88.409414289379754</v>
      </c>
      <c r="K10" s="43">
        <v>3027.3</v>
      </c>
      <c r="L10" s="7">
        <f>K10/K8*100</f>
        <v>22.053938281318295</v>
      </c>
      <c r="M10" s="8">
        <f t="shared" ref="M10:M15" si="2">K10/H10*100</f>
        <v>79.871774576539494</v>
      </c>
    </row>
    <row r="11" spans="1:13" ht="38.25" customHeight="1" x14ac:dyDescent="0.25">
      <c r="A11" s="9">
        <v>300</v>
      </c>
      <c r="B11" s="23" t="s">
        <v>4</v>
      </c>
      <c r="C11" s="33">
        <v>982.1</v>
      </c>
      <c r="D11" s="34">
        <f>C11/C8*100</f>
        <v>6.1200707911660599</v>
      </c>
      <c r="E11" s="27">
        <v>840</v>
      </c>
      <c r="F11" s="6">
        <f>E11/E8*100</f>
        <v>6.1523587704071536</v>
      </c>
      <c r="G11" s="39">
        <f>C11/C8*100</f>
        <v>6.1200707911660599</v>
      </c>
      <c r="H11" s="47">
        <v>888.9</v>
      </c>
      <c r="I11" s="7">
        <f>H11/H8*100</f>
        <v>6.4990897326226662</v>
      </c>
      <c r="J11" s="8">
        <f>H11/E11*100</f>
        <v>105.82142857142858</v>
      </c>
      <c r="K11" s="43">
        <v>968.9</v>
      </c>
      <c r="L11" s="7">
        <f>K11/K8*100</f>
        <v>7.0584549931520817</v>
      </c>
      <c r="M11" s="8">
        <f>K11/H11*100</f>
        <v>108.99988750140623</v>
      </c>
    </row>
    <row r="12" spans="1:13" ht="51" hidden="1" x14ac:dyDescent="0.25">
      <c r="A12" s="9">
        <v>400</v>
      </c>
      <c r="B12" s="23" t="s">
        <v>9</v>
      </c>
      <c r="C12" s="33"/>
      <c r="D12" s="34">
        <f>C12/C8*100</f>
        <v>0</v>
      </c>
      <c r="E12" s="27"/>
      <c r="F12" s="6">
        <f t="shared" ref="F12" si="3">E12/E11*100</f>
        <v>0</v>
      </c>
      <c r="G12" s="39">
        <v>0</v>
      </c>
      <c r="H12" s="47"/>
      <c r="I12" s="7">
        <f t="shared" ref="I12" si="4">H12/H11*100</f>
        <v>0</v>
      </c>
      <c r="J12" s="8">
        <v>0</v>
      </c>
      <c r="K12" s="43"/>
      <c r="L12" s="7">
        <f t="shared" ref="L12" si="5">K12/K11*100</f>
        <v>0</v>
      </c>
      <c r="M12" s="8">
        <v>0</v>
      </c>
    </row>
    <row r="13" spans="1:13" ht="30.75" customHeight="1" x14ac:dyDescent="0.25">
      <c r="A13" s="9">
        <v>500</v>
      </c>
      <c r="B13" s="23" t="s">
        <v>20</v>
      </c>
      <c r="C13" s="33">
        <v>470.4</v>
      </c>
      <c r="D13" s="34">
        <f>C13/C8*100</f>
        <v>2.9313525100952189</v>
      </c>
      <c r="E13" s="27">
        <v>606</v>
      </c>
      <c r="F13" s="6">
        <f>E13/E8*100</f>
        <v>4.4384873986508753</v>
      </c>
      <c r="G13" s="39">
        <f>E13/C13*100</f>
        <v>128.82653061224488</v>
      </c>
      <c r="H13" s="47">
        <v>630</v>
      </c>
      <c r="I13" s="7">
        <f>H13/H8*100</f>
        <v>4.6061722708429302</v>
      </c>
      <c r="J13" s="8">
        <f t="shared" si="1"/>
        <v>103.96039603960396</v>
      </c>
      <c r="K13" s="43">
        <v>630</v>
      </c>
      <c r="L13" s="7">
        <f>K13/K8*100</f>
        <v>4.589562024652504</v>
      </c>
      <c r="M13" s="8">
        <f t="shared" si="2"/>
        <v>100</v>
      </c>
    </row>
    <row r="14" spans="1:13" ht="51" hidden="1" x14ac:dyDescent="0.25">
      <c r="A14" s="9">
        <v>600</v>
      </c>
      <c r="B14" s="23" t="s">
        <v>10</v>
      </c>
      <c r="C14" s="33"/>
      <c r="D14" s="34">
        <f>C14/C8*100</f>
        <v>0</v>
      </c>
      <c r="E14" s="27"/>
      <c r="F14" s="6">
        <f>E14/E8*100</f>
        <v>0</v>
      </c>
      <c r="G14" s="39" t="e">
        <f>E14/C14*100</f>
        <v>#DIV/0!</v>
      </c>
      <c r="H14" s="47"/>
      <c r="I14" s="7">
        <f>H14/H8*100</f>
        <v>0</v>
      </c>
      <c r="J14" s="8" t="e">
        <f>H14/E14*100</f>
        <v>#DIV/0!</v>
      </c>
      <c r="K14" s="43"/>
      <c r="L14" s="7">
        <f>K14/K8*100</f>
        <v>0</v>
      </c>
      <c r="M14" s="8" t="e">
        <f t="shared" si="2"/>
        <v>#DIV/0!</v>
      </c>
    </row>
    <row r="15" spans="1:13" ht="15.75" thickBot="1" x14ac:dyDescent="0.3">
      <c r="A15" s="10">
        <v>800</v>
      </c>
      <c r="B15" s="24" t="s">
        <v>3</v>
      </c>
      <c r="C15" s="35">
        <v>287.2</v>
      </c>
      <c r="D15" s="36">
        <f>C15/C8*100</f>
        <v>1.7897203250411287</v>
      </c>
      <c r="E15" s="28">
        <v>76.7</v>
      </c>
      <c r="F15" s="11">
        <f>E15/E8*100</f>
        <v>0.5617689496312247</v>
      </c>
      <c r="G15" s="40">
        <f>E15/C15*100</f>
        <v>26.706128133704738</v>
      </c>
      <c r="H15" s="48">
        <v>76.900000000000006</v>
      </c>
      <c r="I15" s="12">
        <f>H15/H8*100</f>
        <v>0.56224547242511325</v>
      </c>
      <c r="J15" s="13">
        <f t="shared" si="1"/>
        <v>100.26075619295958</v>
      </c>
      <c r="K15" s="44">
        <v>77</v>
      </c>
      <c r="L15" s="12">
        <f>K15/K8*100</f>
        <v>0.56094646967975048</v>
      </c>
      <c r="M15" s="13">
        <f t="shared" si="2"/>
        <v>100.1300390117035</v>
      </c>
    </row>
    <row r="16" spans="1:13" ht="30" hidden="1" customHeight="1" thickBot="1" x14ac:dyDescent="0.3">
      <c r="A16" s="1"/>
      <c r="B16" s="2" t="s">
        <v>1</v>
      </c>
      <c r="C16" s="4">
        <f>C8</f>
        <v>16047.2</v>
      </c>
      <c r="D16" s="4">
        <f t="shared" ref="D16:M16" si="6">D8</f>
        <v>100</v>
      </c>
      <c r="E16" s="4">
        <f t="shared" si="6"/>
        <v>13653.300000000001</v>
      </c>
      <c r="F16" s="4">
        <f t="shared" si="6"/>
        <v>100</v>
      </c>
      <c r="G16" s="4">
        <f t="shared" si="6"/>
        <v>85.082132708509889</v>
      </c>
      <c r="H16" s="4">
        <f t="shared" si="6"/>
        <v>13677.3</v>
      </c>
      <c r="I16" s="4">
        <f t="shared" si="6"/>
        <v>100</v>
      </c>
      <c r="J16" s="4">
        <f t="shared" si="6"/>
        <v>100.17578167915448</v>
      </c>
      <c r="K16" s="4">
        <f t="shared" si="6"/>
        <v>13726.800000000001</v>
      </c>
      <c r="L16" s="4">
        <f t="shared" si="6"/>
        <v>100</v>
      </c>
      <c r="M16" s="4">
        <f t="shared" si="6"/>
        <v>100.36191353556625</v>
      </c>
    </row>
    <row r="18" spans="1:1" x14ac:dyDescent="0.25">
      <c r="A18" s="3"/>
    </row>
  </sheetData>
  <mergeCells count="32">
    <mergeCell ref="I1:M1"/>
    <mergeCell ref="A2:M2"/>
    <mergeCell ref="G4:G5"/>
    <mergeCell ref="A6:A7"/>
    <mergeCell ref="B6:B7"/>
    <mergeCell ref="C6:C7"/>
    <mergeCell ref="D6:D7"/>
    <mergeCell ref="E6:E7"/>
    <mergeCell ref="F6:F7"/>
    <mergeCell ref="G6:G7"/>
    <mergeCell ref="A3:A5"/>
    <mergeCell ref="B3:B5"/>
    <mergeCell ref="C3:D3"/>
    <mergeCell ref="C4:C5"/>
    <mergeCell ref="D4:D5"/>
    <mergeCell ref="E4:E5"/>
    <mergeCell ref="F4:F5"/>
    <mergeCell ref="E3:G3"/>
    <mergeCell ref="H3:J3"/>
    <mergeCell ref="H4:H5"/>
    <mergeCell ref="I4:I5"/>
    <mergeCell ref="J4:J5"/>
    <mergeCell ref="H6:H7"/>
    <mergeCell ref="I6:I7"/>
    <mergeCell ref="J6:J7"/>
    <mergeCell ref="K3:M3"/>
    <mergeCell ref="K4:K5"/>
    <mergeCell ref="L4:L5"/>
    <mergeCell ref="M4:M5"/>
    <mergeCell ref="K6:K7"/>
    <mergeCell ref="L6:L7"/>
    <mergeCell ref="M6:M7"/>
  </mergeCells>
  <pageMargins left="0.39370078740157483" right="0.39370078740157483" top="0.98425196850393704" bottom="0.39370078740157483" header="0.31496062992125984" footer="0.31496062992125984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Фалилеево</vt:lpstr>
      <vt:lpstr>Фалилеево!Заголовки_для_печати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rep:2.46.0.147</dc:description>
  <cp:lastModifiedBy>SOV</cp:lastModifiedBy>
  <cp:lastPrinted>2022-11-09T07:48:07Z</cp:lastPrinted>
  <dcterms:created xsi:type="dcterms:W3CDTF">2018-10-28T07:43:24Z</dcterms:created>
  <dcterms:modified xsi:type="dcterms:W3CDTF">2022-11-09T07:48:13Z</dcterms:modified>
</cp:coreProperties>
</file>